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8775" tabRatio="778" activeTab="0"/>
  </bookViews>
  <sheets>
    <sheet name="Initial Workpaper" sheetId="1" r:id="rId1"/>
  </sheets>
  <definedNames>
    <definedName name="_xlnm.Print_Area" localSheetId="0">'Initial Workpaper'!$A$1:$P$62</definedName>
  </definedNames>
  <calcPr fullCalcOnLoad="1"/>
</workbook>
</file>

<file path=xl/sharedStrings.xml><?xml version="1.0" encoding="utf-8"?>
<sst xmlns="http://schemas.openxmlformats.org/spreadsheetml/2006/main" count="94" uniqueCount="88">
  <si>
    <t xml:space="preserve">Past loss start date </t>
  </si>
  <si>
    <t>Effective tax rate</t>
  </si>
  <si>
    <t>General Information</t>
  </si>
  <si>
    <t>1st worklife age</t>
  </si>
  <si>
    <t xml:space="preserve">2nd worklife age </t>
  </si>
  <si>
    <t>Table name</t>
  </si>
  <si>
    <t>Worklife Calculation</t>
  </si>
  <si>
    <t>Fringe Benefits</t>
  </si>
  <si>
    <t>Table</t>
  </si>
  <si>
    <t>Percentage</t>
  </si>
  <si>
    <t>(or) Actual</t>
  </si>
  <si>
    <t>Describe</t>
  </si>
  <si>
    <t>Amount</t>
  </si>
  <si>
    <t xml:space="preserve">Total </t>
  </si>
  <si>
    <t>Hitch on</t>
  </si>
  <si>
    <t>Hitch off</t>
  </si>
  <si>
    <t>Annual cost</t>
  </si>
  <si>
    <t>Tax Year</t>
  </si>
  <si>
    <t>Gross income</t>
  </si>
  <si>
    <t>Adjustments</t>
  </si>
  <si>
    <t>Describe adjustment</t>
  </si>
  <si>
    <t>Net amount</t>
  </si>
  <si>
    <t>Information source</t>
  </si>
  <si>
    <t>Report code</t>
  </si>
  <si>
    <t xml:space="preserve">Vocational Rehabilitation Report </t>
  </si>
  <si>
    <t>Earnings Capacity</t>
  </si>
  <si>
    <t>Option 1</t>
  </si>
  <si>
    <t>Option 2</t>
  </si>
  <si>
    <t>Option 3</t>
  </si>
  <si>
    <t xml:space="preserve">Return to work </t>
  </si>
  <si>
    <t>Weekly rate</t>
  </si>
  <si>
    <t>Option 4</t>
  </si>
  <si>
    <t>Report date</t>
  </si>
  <si>
    <t>Case name</t>
  </si>
  <si>
    <t>Date of birth</t>
  </si>
  <si>
    <t>Injury date</t>
  </si>
  <si>
    <t>Age at trial</t>
  </si>
  <si>
    <t>Calculated worklife</t>
  </si>
  <si>
    <t>Life expectancy</t>
  </si>
  <si>
    <t>Wage history</t>
  </si>
  <si>
    <t>Average income</t>
  </si>
  <si>
    <t>Additional comments or issues</t>
  </si>
  <si>
    <t>Wage base to use</t>
  </si>
  <si>
    <t>Reason</t>
  </si>
  <si>
    <t>Past loss period</t>
  </si>
  <si>
    <t>Trial date</t>
  </si>
  <si>
    <t>Offshore Meals</t>
  </si>
  <si>
    <t>Household Services</t>
  </si>
  <si>
    <t>Total</t>
  </si>
  <si>
    <t>Discount rate to use</t>
  </si>
  <si>
    <t>Hours per week</t>
  </si>
  <si>
    <t>Wage per hour</t>
  </si>
  <si>
    <t>Pre-trial earnings</t>
  </si>
  <si>
    <t>Period</t>
  </si>
  <si>
    <t>Pre-Trial Benefits Rec'd</t>
  </si>
  <si>
    <t>Amt</t>
  </si>
  <si>
    <t>Description</t>
  </si>
  <si>
    <t>Fringes</t>
  </si>
  <si>
    <t>Meals</t>
  </si>
  <si>
    <t>Household</t>
  </si>
  <si>
    <t>Annual Pay Calculator</t>
  </si>
  <si>
    <t>O.T. pay</t>
  </si>
  <si>
    <t>O.T. hours</t>
  </si>
  <si>
    <t>Weekly amount</t>
  </si>
  <si>
    <t>Hitch</t>
  </si>
  <si>
    <t>On</t>
  </si>
  <si>
    <t>Off</t>
  </si>
  <si>
    <t>Pay per hitch</t>
  </si>
  <si>
    <t>Annual pay</t>
  </si>
  <si>
    <t>Hitches per yr</t>
  </si>
  <si>
    <t>Regular pay hrs</t>
  </si>
  <si>
    <t>Regular pay $</t>
  </si>
  <si>
    <t>Annualize Calculator</t>
  </si>
  <si>
    <t>Beginning Period</t>
  </si>
  <si>
    <t>Ending Period</t>
  </si>
  <si>
    <t>Days worked</t>
  </si>
  <si>
    <t>Annualized amount</t>
  </si>
  <si>
    <t>Amount earned in period</t>
  </si>
  <si>
    <t>MP</t>
  </si>
  <si>
    <t>MD</t>
  </si>
  <si>
    <t>NMP</t>
  </si>
  <si>
    <t>NMD</t>
  </si>
  <si>
    <t>WD</t>
  </si>
  <si>
    <t>WT</t>
  </si>
  <si>
    <t>JB</t>
  </si>
  <si>
    <t xml:space="preserve">Per Stokes voc rehab </t>
  </si>
  <si>
    <t>Tax Returns</t>
  </si>
  <si>
    <t>Plaintiff v. Defendant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</si>
</sst>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0.0000"/>
    <numFmt numFmtId="168" formatCode="&quot;$&quot;#,##0.00"/>
    <numFmt numFmtId="169" formatCode="&quot;$&quot;#,##0"/>
    <numFmt numFmtId="170" formatCode="0.000"/>
    <numFmt numFmtId="171" formatCode="_(* #,##0.0_);_(* \(#,##0.0\);_(* &quot;-&quot;??_);_(@_)"/>
    <numFmt numFmtId="172" formatCode="_(* #,##0_);_(* \(#,##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i/>
      <sz val="12"/>
      <color indexed="10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3" xfId="0" applyFont="1" applyBorder="1" applyAlignment="1">
      <alignment/>
    </xf>
    <xf numFmtId="14" fontId="4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4" fillId="34" borderId="16" xfId="0" applyNumberFormat="1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10" fontId="4" fillId="34" borderId="16" xfId="0" applyNumberFormat="1" applyFont="1" applyFill="1" applyBorder="1" applyAlignment="1">
      <alignment/>
    </xf>
    <xf numFmtId="1" fontId="4" fillId="34" borderId="16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6" fillId="36" borderId="16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3" fontId="4" fillId="34" borderId="21" xfId="0" applyNumberFormat="1" applyFont="1" applyFill="1" applyBorder="1" applyAlignment="1">
      <alignment horizontal="right"/>
    </xf>
    <xf numFmtId="49" fontId="4" fillId="34" borderId="21" xfId="0" applyNumberFormat="1" applyFont="1" applyFill="1" applyBorder="1" applyAlignment="1">
      <alignment/>
    </xf>
    <xf numFmtId="3" fontId="6" fillId="36" borderId="21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6" fillId="36" borderId="16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5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167" fontId="6" fillId="36" borderId="16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28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7" fillId="36" borderId="16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28" xfId="0" applyFill="1" applyBorder="1" applyAlignment="1">
      <alignment/>
    </xf>
    <xf numFmtId="3" fontId="7" fillId="36" borderId="0" xfId="0" applyNumberFormat="1" applyFont="1" applyFill="1" applyBorder="1" applyAlignment="1">
      <alignment/>
    </xf>
    <xf numFmtId="10" fontId="5" fillId="34" borderId="31" xfId="0" applyNumberFormat="1" applyFont="1" applyFill="1" applyBorder="1" applyAlignment="1">
      <alignment/>
    </xf>
    <xf numFmtId="0" fontId="8" fillId="35" borderId="16" xfId="54" applyFill="1" applyBorder="1" applyAlignment="1" applyProtection="1">
      <alignment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3" xfId="0" applyBorder="1" applyAlignment="1">
      <alignment/>
    </xf>
    <xf numFmtId="0" fontId="4" fillId="34" borderId="34" xfId="0" applyFont="1" applyFill="1" applyBorder="1" applyAlignment="1">
      <alignment/>
    </xf>
    <xf numFmtId="3" fontId="7" fillId="36" borderId="34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3" fontId="5" fillId="34" borderId="34" xfId="0" applyNumberFormat="1" applyFont="1" applyFill="1" applyBorder="1" applyAlignment="1">
      <alignment/>
    </xf>
    <xf numFmtId="0" fontId="1" fillId="33" borderId="35" xfId="0" applyFont="1" applyFill="1" applyBorder="1" applyAlignment="1">
      <alignment/>
    </xf>
    <xf numFmtId="4" fontId="4" fillId="33" borderId="3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168" fontId="5" fillId="34" borderId="0" xfId="0" applyNumberFormat="1" applyFont="1" applyFill="1" applyAlignment="1">
      <alignment/>
    </xf>
    <xf numFmtId="0" fontId="1" fillId="0" borderId="0" xfId="0" applyFont="1" applyAlignment="1">
      <alignment/>
    </xf>
    <xf numFmtId="14" fontId="5" fillId="34" borderId="0" xfId="0" applyNumberFormat="1" applyFont="1" applyFill="1" applyAlignment="1">
      <alignment/>
    </xf>
    <xf numFmtId="169" fontId="5" fillId="34" borderId="0" xfId="0" applyNumberFormat="1" applyFont="1" applyFill="1" applyAlignment="1">
      <alignment/>
    </xf>
    <xf numFmtId="169" fontId="5" fillId="0" borderId="0" xfId="0" applyNumberFormat="1" applyFont="1" applyAlignment="1">
      <alignment/>
    </xf>
    <xf numFmtId="169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168" fontId="6" fillId="36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" fillId="37" borderId="0" xfId="0" applyFont="1" applyFill="1" applyAlignment="1">
      <alignment/>
    </xf>
    <xf numFmtId="0" fontId="8" fillId="33" borderId="33" xfId="54" applyFill="1" applyBorder="1" applyAlignment="1" applyProtection="1">
      <alignment/>
      <protection/>
    </xf>
    <xf numFmtId="0" fontId="8" fillId="33" borderId="37" xfId="54" applyFill="1" applyBorder="1" applyAlignment="1" applyProtection="1">
      <alignment/>
      <protection/>
    </xf>
    <xf numFmtId="4" fontId="6" fillId="36" borderId="0" xfId="0" applyNumberFormat="1" applyFont="1" applyFill="1" applyAlignment="1">
      <alignment/>
    </xf>
    <xf numFmtId="170" fontId="5" fillId="0" borderId="0" xfId="0" applyNumberFormat="1" applyFont="1" applyAlignment="1">
      <alignment/>
    </xf>
    <xf numFmtId="172" fontId="5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42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23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23" xfId="42" applyNumberFormat="1" applyFont="1" applyBorder="1" applyAlignment="1">
      <alignment/>
    </xf>
    <xf numFmtId="0" fontId="5" fillId="0" borderId="23" xfId="0" applyFont="1" applyBorder="1" applyAlignment="1" quotePrefix="1">
      <alignment/>
    </xf>
    <xf numFmtId="0" fontId="5" fillId="0" borderId="23" xfId="0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0" fontId="5" fillId="0" borderId="23" xfId="0" applyNumberFormat="1" applyFont="1" applyBorder="1" applyAlignment="1">
      <alignment/>
    </xf>
    <xf numFmtId="167" fontId="0" fillId="0" borderId="0" xfId="0" applyNumberFormat="1" applyAlignment="1">
      <alignment/>
    </xf>
    <xf numFmtId="172" fontId="5" fillId="0" borderId="23" xfId="0" applyNumberFormat="1" applyFont="1" applyBorder="1" applyAlignment="1">
      <alignment/>
    </xf>
    <xf numFmtId="165" fontId="1" fillId="35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49" fontId="4" fillId="34" borderId="21" xfId="0" applyNumberFormat="1" applyFont="1" applyFill="1" applyBorder="1" applyAlignment="1">
      <alignment/>
    </xf>
    <xf numFmtId="49" fontId="4" fillId="34" borderId="21" xfId="0" applyNumberFormat="1" applyFont="1" applyFill="1" applyBorder="1" applyAlignment="1">
      <alignment/>
    </xf>
    <xf numFmtId="49" fontId="4" fillId="34" borderId="38" xfId="0" applyNumberFormat="1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2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35" borderId="18" xfId="0" applyFont="1" applyFill="1" applyBorder="1" applyAlignment="1">
      <alignment/>
    </xf>
    <xf numFmtId="0" fontId="5" fillId="0" borderId="16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0" borderId="42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8" fillId="35" borderId="16" xfId="54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1" fillId="35" borderId="46" xfId="0" applyFont="1" applyFill="1" applyBorder="1" applyAlignment="1">
      <alignment/>
    </xf>
    <xf numFmtId="0" fontId="3" fillId="35" borderId="47" xfId="0" applyFont="1" applyFill="1" applyBorder="1" applyAlignment="1">
      <alignment/>
    </xf>
    <xf numFmtId="0" fontId="1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/>
    </xf>
    <xf numFmtId="0" fontId="8" fillId="35" borderId="18" xfId="54" applyFill="1" applyBorder="1" applyAlignment="1" applyProtection="1">
      <alignment/>
      <protection/>
    </xf>
    <xf numFmtId="0" fontId="8" fillId="0" borderId="16" xfId="54" applyBorder="1" applyAlignment="1" applyProtection="1">
      <alignment/>
      <protection/>
    </xf>
    <xf numFmtId="0" fontId="1" fillId="35" borderId="48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1" fillId="35" borderId="22" xfId="0" applyFont="1" applyFill="1" applyBorder="1" applyAlignment="1">
      <alignment/>
    </xf>
    <xf numFmtId="0" fontId="1" fillId="35" borderId="49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Md701\GENERAL\Litigation\A4%20-%20government%20reports\US%20Life%20Expectancy%20Tables.2002.pdf" TargetMode="External" /><Relationship Id="rId2" Type="http://schemas.openxmlformats.org/officeDocument/2006/relationships/hyperlink" Target="\\Md701\GENERAL\Litigation\A5%20Worklife%20Tables\Worklife%20tables.pdf" TargetMode="External" /><Relationship Id="rId3" Type="http://schemas.openxmlformats.org/officeDocument/2006/relationships/hyperlink" Target="http://www.usda.gov/cnpp/using3.html" TargetMode="External" /><Relationship Id="rId4" Type="http://schemas.openxmlformats.org/officeDocument/2006/relationships/hyperlink" Target="\\Md701\GENERAL\Litigation\A1%20report%20templetes\Maritime%20loss%20of%20earnings%20report%20(plaintiff).doc" TargetMode="External" /><Relationship Id="rId5" Type="http://schemas.openxmlformats.org/officeDocument/2006/relationships/hyperlink" Target="\\Md701\GENERAL\Litigation\A1%20report%20templetes\Maritime%20loss%20of%20earnings%20report%20(defense).doc" TargetMode="External" /><Relationship Id="rId6" Type="http://schemas.openxmlformats.org/officeDocument/2006/relationships/hyperlink" Target="\\Md701\GENERAL\Litigation\A1%20report%20templetes\Non%20Maritime%20loss%20of%20earnings%20(plaintiff).doc" TargetMode="External" /><Relationship Id="rId7" Type="http://schemas.openxmlformats.org/officeDocument/2006/relationships/hyperlink" Target="\\Md701\GENERAL\Litigation\A1%20report%20templetes\Non%20Maritime%20loss%20of%20earnings%20(defense).doc" TargetMode="External" /><Relationship Id="rId8" Type="http://schemas.openxmlformats.org/officeDocument/2006/relationships/hyperlink" Target="\\Md701\GENERAL\Litigation\A1%20report%20templetes\New%20Wrongful%20Death.doc" TargetMode="External" /><Relationship Id="rId9" Type="http://schemas.openxmlformats.org/officeDocument/2006/relationships/hyperlink" Target="\\Md701\GENERAL\Litigation\A1%20report%20templetes\Wrongful%20Termination.doc" TargetMode="External" /><Relationship Id="rId10" Type="http://schemas.openxmlformats.org/officeDocument/2006/relationships/hyperlink" Target="\\Md301\GENERAL\Litigation\A4%20-%20government%20reports\Employer%20costs%20for%20employee%20comp%20Sept%202004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.8515625" style="0" customWidth="1"/>
    <col min="2" max="2" width="10.00390625" style="0" customWidth="1"/>
    <col min="3" max="3" width="15.140625" style="0" customWidth="1"/>
    <col min="4" max="4" width="14.00390625" style="0" customWidth="1"/>
    <col min="5" max="5" width="22.421875" style="0" customWidth="1"/>
    <col min="6" max="6" width="12.57421875" style="0" customWidth="1"/>
    <col min="7" max="7" width="2.7109375" style="0" customWidth="1"/>
    <col min="8" max="8" width="11.28125" style="0" customWidth="1"/>
    <col min="9" max="9" width="2.57421875" style="0" customWidth="1"/>
    <col min="10" max="10" width="13.7109375" style="0" customWidth="1"/>
    <col min="11" max="11" width="2.140625" style="0" customWidth="1"/>
    <col min="12" max="12" width="15.28125" style="0" customWidth="1"/>
    <col min="13" max="13" width="10.8515625" style="0" customWidth="1"/>
    <col min="14" max="14" width="2.140625" style="0" customWidth="1"/>
    <col min="15" max="15" width="17.421875" style="0" customWidth="1"/>
    <col min="16" max="16" width="8.57421875" style="0" customWidth="1"/>
    <col min="17" max="17" width="30.7109375" style="0" customWidth="1"/>
    <col min="18" max="18" width="3.00390625" style="0" customWidth="1"/>
    <col min="19" max="19" width="11.7109375" style="0" customWidth="1"/>
    <col min="21" max="21" width="3.140625" style="0" customWidth="1"/>
    <col min="22" max="22" width="10.8515625" style="0" customWidth="1"/>
    <col min="24" max="24" width="11.7109375" style="0" customWidth="1"/>
  </cols>
  <sheetData>
    <row r="1" spans="1:16" ht="15.7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  <c r="P1" s="1"/>
    </row>
    <row r="2" spans="1:17" ht="17.25" thickBot="1" thickTop="1">
      <c r="A2" s="7"/>
      <c r="B2" s="129" t="s">
        <v>33</v>
      </c>
      <c r="C2" s="130"/>
      <c r="D2" s="108" t="s">
        <v>87</v>
      </c>
      <c r="E2" s="108"/>
      <c r="F2" s="108"/>
      <c r="G2" s="8"/>
      <c r="H2" s="107" t="s">
        <v>32</v>
      </c>
      <c r="I2" s="107"/>
      <c r="J2" s="9">
        <v>42856</v>
      </c>
      <c r="K2" s="8"/>
      <c r="L2" s="10" t="s">
        <v>23</v>
      </c>
      <c r="M2" s="11" t="s">
        <v>84</v>
      </c>
      <c r="N2" s="58"/>
      <c r="O2" s="59"/>
      <c r="P2" s="64"/>
      <c r="Q2" s="3"/>
    </row>
    <row r="3" spans="1:17" ht="15.75" thickBot="1">
      <c r="A3" s="7"/>
      <c r="B3" s="112"/>
      <c r="C3" s="1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65"/>
      <c r="Q3" s="3"/>
    </row>
    <row r="4" spans="1:17" ht="17.25" thickBot="1" thickTop="1">
      <c r="A4" s="7"/>
      <c r="B4" s="137" t="s">
        <v>2</v>
      </c>
      <c r="C4" s="138"/>
      <c r="D4" s="123"/>
      <c r="E4" s="122" t="s">
        <v>6</v>
      </c>
      <c r="F4" s="123"/>
      <c r="G4" s="14"/>
      <c r="H4" s="122" t="s">
        <v>7</v>
      </c>
      <c r="I4" s="124"/>
      <c r="J4" s="123"/>
      <c r="K4" s="14"/>
      <c r="L4" s="122" t="s">
        <v>46</v>
      </c>
      <c r="M4" s="123"/>
      <c r="N4" s="14"/>
      <c r="O4" s="114" t="s">
        <v>47</v>
      </c>
      <c r="P4" s="115"/>
      <c r="Q4" s="3"/>
    </row>
    <row r="5" spans="1:17" ht="16.5" thickBot="1" thickTop="1">
      <c r="A5" s="7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"/>
      <c r="P5" s="66"/>
      <c r="Q5" s="3"/>
    </row>
    <row r="6" spans="1:17" ht="16.5" thickBot="1">
      <c r="A6" s="7"/>
      <c r="B6" s="120" t="s">
        <v>34</v>
      </c>
      <c r="C6" s="121"/>
      <c r="D6" s="15">
        <v>27847</v>
      </c>
      <c r="E6" s="63" t="s">
        <v>5</v>
      </c>
      <c r="F6" s="17"/>
      <c r="G6" s="13"/>
      <c r="H6" s="131" t="s">
        <v>8</v>
      </c>
      <c r="I6" s="131"/>
      <c r="J6" s="18"/>
      <c r="K6" s="13"/>
      <c r="L6" s="63" t="s">
        <v>30</v>
      </c>
      <c r="M6" s="19">
        <v>0</v>
      </c>
      <c r="N6" s="13"/>
      <c r="O6" s="53" t="s">
        <v>50</v>
      </c>
      <c r="P6" s="67">
        <v>0</v>
      </c>
      <c r="Q6" s="3"/>
    </row>
    <row r="7" spans="1:17" ht="16.5" thickBot="1">
      <c r="A7" s="7"/>
      <c r="B7" s="120" t="s">
        <v>35</v>
      </c>
      <c r="C7" s="121"/>
      <c r="D7" s="15">
        <v>41587</v>
      </c>
      <c r="E7" s="16" t="s">
        <v>3</v>
      </c>
      <c r="F7" s="19">
        <v>19.53</v>
      </c>
      <c r="G7" s="13"/>
      <c r="H7" s="125" t="s">
        <v>9</v>
      </c>
      <c r="I7" s="125"/>
      <c r="J7" s="20">
        <v>0.1461</v>
      </c>
      <c r="K7" s="13"/>
      <c r="L7" s="16" t="s">
        <v>14</v>
      </c>
      <c r="M7" s="21">
        <v>14</v>
      </c>
      <c r="N7" s="13"/>
      <c r="O7" s="53" t="s">
        <v>51</v>
      </c>
      <c r="P7" s="67">
        <v>5.25</v>
      </c>
      <c r="Q7" s="3"/>
    </row>
    <row r="8" spans="1:17" ht="16.5" thickBot="1">
      <c r="A8" s="7"/>
      <c r="B8" s="120" t="s">
        <v>0</v>
      </c>
      <c r="C8" s="121"/>
      <c r="D8" s="15">
        <v>41587</v>
      </c>
      <c r="E8" s="16" t="s">
        <v>4</v>
      </c>
      <c r="F8" s="19">
        <v>18.78</v>
      </c>
      <c r="G8" s="13"/>
      <c r="H8" s="132" t="s">
        <v>10</v>
      </c>
      <c r="I8" s="132"/>
      <c r="J8" s="61">
        <f>D16*J7</f>
        <v>5809.8126</v>
      </c>
      <c r="K8" s="13"/>
      <c r="L8" s="16" t="s">
        <v>15</v>
      </c>
      <c r="M8" s="21">
        <v>7</v>
      </c>
      <c r="N8" s="13"/>
      <c r="O8" s="53"/>
      <c r="P8" s="67"/>
      <c r="Q8" s="3"/>
    </row>
    <row r="9" spans="1:17" ht="16.5" thickBot="1">
      <c r="A9" s="7"/>
      <c r="B9" s="120" t="s">
        <v>45</v>
      </c>
      <c r="C9" s="121"/>
      <c r="D9" s="15">
        <v>42954</v>
      </c>
      <c r="E9" s="72"/>
      <c r="F9" s="73"/>
      <c r="G9" s="13"/>
      <c r="H9" s="132" t="s">
        <v>11</v>
      </c>
      <c r="I9" s="132"/>
      <c r="J9" s="22" t="s">
        <v>12</v>
      </c>
      <c r="K9" s="13"/>
      <c r="L9" s="16" t="s">
        <v>16</v>
      </c>
      <c r="M9" s="23">
        <f>((M6/7)*M7)*(365/(M7+M8))</f>
        <v>0</v>
      </c>
      <c r="N9" s="13"/>
      <c r="O9" s="53" t="s">
        <v>16</v>
      </c>
      <c r="P9" s="68">
        <f>(P6*P7)*52</f>
        <v>0</v>
      </c>
      <c r="Q9" s="3"/>
    </row>
    <row r="10" spans="1:17" ht="16.5" thickBot="1">
      <c r="A10" s="7"/>
      <c r="B10" s="120" t="s">
        <v>44</v>
      </c>
      <c r="C10" s="121"/>
      <c r="D10" s="50">
        <f>(D9-D8)/365</f>
        <v>3.745205479452055</v>
      </c>
      <c r="E10" s="13"/>
      <c r="F10" s="24"/>
      <c r="G10" s="13"/>
      <c r="H10" s="17"/>
      <c r="I10" s="17"/>
      <c r="J10" s="17">
        <v>0</v>
      </c>
      <c r="K10" s="13"/>
      <c r="L10" s="13"/>
      <c r="M10" s="13"/>
      <c r="N10" s="13"/>
      <c r="O10" s="2"/>
      <c r="P10" s="65"/>
      <c r="Q10" s="3"/>
    </row>
    <row r="11" spans="1:17" ht="16.5" thickBot="1">
      <c r="A11" s="7"/>
      <c r="B11" s="120" t="s">
        <v>36</v>
      </c>
      <c r="C11" s="121"/>
      <c r="D11" s="25">
        <f>(D9-D6)/365</f>
        <v>41.38904109589041</v>
      </c>
      <c r="E11" s="13"/>
      <c r="F11" s="13"/>
      <c r="G11" s="13"/>
      <c r="H11" s="17"/>
      <c r="I11" s="17"/>
      <c r="J11" s="17">
        <v>0</v>
      </c>
      <c r="K11" s="13"/>
      <c r="L11" s="13"/>
      <c r="M11" s="13"/>
      <c r="N11" s="13"/>
      <c r="O11" s="2"/>
      <c r="P11" s="65"/>
      <c r="Q11" s="3"/>
    </row>
    <row r="12" spans="1:17" ht="16.5" thickBot="1">
      <c r="A12" s="7"/>
      <c r="B12" s="120" t="s">
        <v>37</v>
      </c>
      <c r="C12" s="121"/>
      <c r="D12" s="25">
        <f>F7-((D11-FLOOR(D11,1))*(F7-F8))</f>
        <v>19.23821917808219</v>
      </c>
      <c r="E12" s="13"/>
      <c r="F12" s="13"/>
      <c r="G12" s="13"/>
      <c r="H12" s="17"/>
      <c r="I12" s="17"/>
      <c r="J12" s="17">
        <v>0</v>
      </c>
      <c r="K12" s="13"/>
      <c r="L12" s="13"/>
      <c r="M12" s="13"/>
      <c r="N12" s="13"/>
      <c r="O12" s="2"/>
      <c r="P12" s="65"/>
      <c r="Q12" s="3"/>
    </row>
    <row r="13" spans="1:17" ht="15.75" thickBot="1">
      <c r="A13" s="7"/>
      <c r="B13" s="140" t="s">
        <v>38</v>
      </c>
      <c r="C13" s="141"/>
      <c r="D13" s="19">
        <v>41.6</v>
      </c>
      <c r="E13" s="13"/>
      <c r="F13" s="13"/>
      <c r="G13" s="13"/>
      <c r="H13" s="17"/>
      <c r="I13" s="17"/>
      <c r="J13" s="17">
        <v>0</v>
      </c>
      <c r="K13" s="13"/>
      <c r="L13" s="13"/>
      <c r="M13" s="13"/>
      <c r="N13" s="13"/>
      <c r="O13" s="2"/>
      <c r="P13" s="65"/>
      <c r="Q13" s="3"/>
    </row>
    <row r="14" spans="1:17" ht="16.5" thickBot="1">
      <c r="A14" s="7"/>
      <c r="B14" s="120" t="s">
        <v>1</v>
      </c>
      <c r="C14" s="121"/>
      <c r="D14" s="20">
        <v>0</v>
      </c>
      <c r="E14" s="13"/>
      <c r="F14" s="13"/>
      <c r="G14" s="13"/>
      <c r="H14" s="17"/>
      <c r="I14" s="17"/>
      <c r="J14" s="17">
        <v>0</v>
      </c>
      <c r="K14" s="13"/>
      <c r="L14" s="13"/>
      <c r="M14" s="13"/>
      <c r="N14" s="13"/>
      <c r="O14" s="2"/>
      <c r="P14" s="65"/>
      <c r="Q14" s="3"/>
    </row>
    <row r="15" spans="1:17" ht="16.5" thickBot="1">
      <c r="A15" s="7"/>
      <c r="B15" s="133" t="s">
        <v>49</v>
      </c>
      <c r="C15" s="134"/>
      <c r="D15" s="62">
        <v>0.01</v>
      </c>
      <c r="E15" s="13"/>
      <c r="F15" s="13"/>
      <c r="G15" s="13"/>
      <c r="H15" s="17"/>
      <c r="I15" s="17"/>
      <c r="J15" s="17">
        <v>0</v>
      </c>
      <c r="K15" s="13"/>
      <c r="L15" s="13"/>
      <c r="M15" s="13"/>
      <c r="N15" s="13"/>
      <c r="O15" s="2"/>
      <c r="P15" s="65"/>
      <c r="Q15" s="3"/>
    </row>
    <row r="16" spans="1:17" ht="16.5" thickBot="1">
      <c r="A16" s="7"/>
      <c r="B16" s="142" t="s">
        <v>42</v>
      </c>
      <c r="C16" s="143"/>
      <c r="D16" s="26">
        <v>39766</v>
      </c>
      <c r="E16" s="27"/>
      <c r="F16" s="27"/>
      <c r="G16" s="13"/>
      <c r="H16" s="146" t="s">
        <v>13</v>
      </c>
      <c r="I16" s="147"/>
      <c r="J16" s="28">
        <f>SUM(J10:J15)</f>
        <v>0</v>
      </c>
      <c r="K16" s="13"/>
      <c r="L16" s="13"/>
      <c r="M16" s="13"/>
      <c r="N16" s="13"/>
      <c r="O16" s="2"/>
      <c r="P16" s="65"/>
      <c r="Q16" s="3"/>
    </row>
    <row r="17" spans="1:17" ht="16.5" thickBot="1">
      <c r="A17" s="7"/>
      <c r="B17" s="29" t="s">
        <v>43</v>
      </c>
      <c r="C17" s="139" t="s">
        <v>85</v>
      </c>
      <c r="D17" s="121"/>
      <c r="E17" s="121"/>
      <c r="F17" s="121"/>
      <c r="G17" s="13"/>
      <c r="H17" s="30"/>
      <c r="I17" s="30"/>
      <c r="J17" s="13"/>
      <c r="K17" s="13"/>
      <c r="L17" s="13"/>
      <c r="M17" s="13"/>
      <c r="N17" s="13"/>
      <c r="O17" s="2"/>
      <c r="P17" s="65"/>
      <c r="Q17" s="3"/>
    </row>
    <row r="18" spans="1:17" ht="16.5" thickBot="1">
      <c r="A18" s="7"/>
      <c r="B18" s="31"/>
      <c r="C18" s="27"/>
      <c r="D18" s="27"/>
      <c r="E18" s="13"/>
      <c r="F18" s="13"/>
      <c r="G18" s="13"/>
      <c r="H18" s="30"/>
      <c r="I18" s="30"/>
      <c r="J18" s="13"/>
      <c r="K18" s="13"/>
      <c r="L18" s="13"/>
      <c r="M18" s="13"/>
      <c r="N18" s="13"/>
      <c r="O18" s="2"/>
      <c r="P18" s="65"/>
      <c r="Q18" s="3"/>
    </row>
    <row r="19" spans="1:17" ht="17.25" thickBot="1" thickTop="1">
      <c r="A19" s="7"/>
      <c r="B19" s="122" t="s">
        <v>39</v>
      </c>
      <c r="C19" s="123"/>
      <c r="D19" s="13"/>
      <c r="E19" s="13"/>
      <c r="F19" s="13"/>
      <c r="G19" s="13"/>
      <c r="H19" s="30"/>
      <c r="I19" s="30"/>
      <c r="J19" s="13"/>
      <c r="K19" s="13"/>
      <c r="L19" s="116" t="s">
        <v>52</v>
      </c>
      <c r="M19" s="117"/>
      <c r="N19" s="13"/>
      <c r="O19" s="118" t="s">
        <v>54</v>
      </c>
      <c r="P19" s="119"/>
      <c r="Q19" s="3"/>
    </row>
    <row r="20" spans="1:17" ht="16.5" thickBot="1" thickTop="1">
      <c r="A20" s="7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"/>
      <c r="P20" s="65"/>
      <c r="Q20" s="3"/>
    </row>
    <row r="21" spans="1:17" ht="16.5" thickBot="1">
      <c r="A21" s="7"/>
      <c r="B21" s="54" t="s">
        <v>17</v>
      </c>
      <c r="C21" s="32" t="s">
        <v>18</v>
      </c>
      <c r="D21" s="32" t="s">
        <v>19</v>
      </c>
      <c r="E21" s="32" t="s">
        <v>20</v>
      </c>
      <c r="F21" s="32" t="s">
        <v>21</v>
      </c>
      <c r="G21" s="135" t="s">
        <v>22</v>
      </c>
      <c r="H21" s="136"/>
      <c r="I21" s="136"/>
      <c r="J21" s="136"/>
      <c r="K21" s="136"/>
      <c r="L21" s="55" t="s">
        <v>53</v>
      </c>
      <c r="M21" s="55" t="s">
        <v>12</v>
      </c>
      <c r="N21" s="13"/>
      <c r="O21" s="55" t="s">
        <v>56</v>
      </c>
      <c r="P21" s="69" t="s">
        <v>55</v>
      </c>
      <c r="Q21" s="3"/>
    </row>
    <row r="22" spans="1:17" ht="16.5" thickBot="1">
      <c r="A22" s="7"/>
      <c r="B22" s="33">
        <v>2011</v>
      </c>
      <c r="C22" s="34">
        <v>15338</v>
      </c>
      <c r="D22" s="34"/>
      <c r="E22" s="35"/>
      <c r="F22" s="36">
        <f aca="true" t="shared" si="0" ref="F22:F27">C22+D22</f>
        <v>15338</v>
      </c>
      <c r="G22" s="109" t="s">
        <v>86</v>
      </c>
      <c r="H22" s="110"/>
      <c r="I22" s="110"/>
      <c r="J22" s="110"/>
      <c r="K22" s="111"/>
      <c r="L22" s="56"/>
      <c r="M22" s="18">
        <v>0</v>
      </c>
      <c r="N22" s="13"/>
      <c r="O22" s="70" t="s">
        <v>57</v>
      </c>
      <c r="P22" s="71">
        <v>0</v>
      </c>
      <c r="Q22" s="3"/>
    </row>
    <row r="23" spans="1:17" ht="16.5" thickBot="1">
      <c r="A23" s="7"/>
      <c r="B23" s="33">
        <v>2012</v>
      </c>
      <c r="C23" s="34">
        <v>30792</v>
      </c>
      <c r="D23" s="34"/>
      <c r="E23" s="35"/>
      <c r="F23" s="36">
        <f t="shared" si="0"/>
        <v>30792</v>
      </c>
      <c r="G23" s="109" t="s">
        <v>86</v>
      </c>
      <c r="H23" s="110"/>
      <c r="I23" s="110"/>
      <c r="J23" s="110"/>
      <c r="K23" s="111"/>
      <c r="L23" s="56"/>
      <c r="M23" s="18">
        <v>0</v>
      </c>
      <c r="N23" s="13"/>
      <c r="O23" s="70" t="s">
        <v>58</v>
      </c>
      <c r="P23" s="71"/>
      <c r="Q23" s="3"/>
    </row>
    <row r="24" spans="1:17" ht="16.5" thickBot="1">
      <c r="A24" s="7"/>
      <c r="B24" s="33">
        <v>2013</v>
      </c>
      <c r="C24" s="34">
        <v>32648</v>
      </c>
      <c r="D24" s="34"/>
      <c r="E24" s="35"/>
      <c r="F24" s="36">
        <f t="shared" si="0"/>
        <v>32648</v>
      </c>
      <c r="G24" s="109" t="s">
        <v>86</v>
      </c>
      <c r="H24" s="110"/>
      <c r="I24" s="110"/>
      <c r="J24" s="110"/>
      <c r="K24" s="111"/>
      <c r="L24" s="56"/>
      <c r="M24" s="18">
        <v>0</v>
      </c>
      <c r="N24" s="13"/>
      <c r="O24" s="70" t="s">
        <v>59</v>
      </c>
      <c r="P24" s="71"/>
      <c r="Q24" s="3"/>
    </row>
    <row r="25" spans="1:17" ht="16.5" thickBot="1">
      <c r="A25" s="7"/>
      <c r="B25" s="33">
        <v>2014</v>
      </c>
      <c r="C25" s="34">
        <v>27049</v>
      </c>
      <c r="D25" s="34"/>
      <c r="E25" s="35"/>
      <c r="F25" s="36">
        <f t="shared" si="0"/>
        <v>27049</v>
      </c>
      <c r="G25" s="109" t="s">
        <v>86</v>
      </c>
      <c r="H25" s="110"/>
      <c r="I25" s="110"/>
      <c r="J25" s="110"/>
      <c r="K25" s="111"/>
      <c r="L25" s="56"/>
      <c r="M25" s="18">
        <v>0</v>
      </c>
      <c r="N25" s="13"/>
      <c r="O25" s="70"/>
      <c r="P25" s="71"/>
      <c r="Q25" s="3"/>
    </row>
    <row r="26" spans="1:17" ht="16.5" thickBot="1">
      <c r="A26" s="7"/>
      <c r="B26" s="33">
        <v>2015</v>
      </c>
      <c r="C26" s="34">
        <v>29981</v>
      </c>
      <c r="D26" s="34"/>
      <c r="E26" s="35"/>
      <c r="F26" s="36">
        <f t="shared" si="0"/>
        <v>29981</v>
      </c>
      <c r="G26" s="109" t="s">
        <v>86</v>
      </c>
      <c r="H26" s="110"/>
      <c r="I26" s="110"/>
      <c r="J26" s="110"/>
      <c r="K26" s="111"/>
      <c r="L26" s="55" t="s">
        <v>48</v>
      </c>
      <c r="M26" s="57">
        <f>SUM(M22:M25)</f>
        <v>0</v>
      </c>
      <c r="N26" s="13"/>
      <c r="O26" s="2"/>
      <c r="P26" s="65"/>
      <c r="Q26" s="3"/>
    </row>
    <row r="27" spans="1:17" ht="15.75" thickBot="1">
      <c r="A27" s="7"/>
      <c r="B27" s="37">
        <v>2016</v>
      </c>
      <c r="C27" s="38">
        <v>13116</v>
      </c>
      <c r="D27" s="38"/>
      <c r="E27" s="13"/>
      <c r="F27" s="39">
        <f t="shared" si="0"/>
        <v>13116</v>
      </c>
      <c r="G27" s="40"/>
      <c r="H27" s="40"/>
      <c r="I27" s="40"/>
      <c r="J27" s="40"/>
      <c r="K27" s="40"/>
      <c r="L27" s="13"/>
      <c r="M27" s="13"/>
      <c r="N27" s="13"/>
      <c r="O27" s="2"/>
      <c r="P27" s="65"/>
      <c r="Q27" s="3"/>
    </row>
    <row r="28" spans="1:17" ht="16.5" thickBot="1">
      <c r="A28" s="7"/>
      <c r="B28" s="12"/>
      <c r="C28" s="13"/>
      <c r="D28" s="13"/>
      <c r="E28" s="16" t="s">
        <v>40</v>
      </c>
      <c r="F28" s="41">
        <f>(SUM(F22:F26))/(COUNT(B22:B26))</f>
        <v>27161.6</v>
      </c>
      <c r="G28" s="13"/>
      <c r="H28" s="13"/>
      <c r="I28" s="13"/>
      <c r="J28" s="13"/>
      <c r="K28" s="13"/>
      <c r="L28" s="13"/>
      <c r="M28" s="13"/>
      <c r="N28" s="13"/>
      <c r="O28" s="2"/>
      <c r="P28" s="65"/>
      <c r="Q28" s="3"/>
    </row>
    <row r="29" spans="1:17" ht="15.75" thickBot="1">
      <c r="A29" s="7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65"/>
      <c r="Q29" s="3"/>
    </row>
    <row r="30" spans="1:17" ht="17.25" thickBot="1" thickTop="1">
      <c r="A30" s="7"/>
      <c r="B30" s="126" t="s">
        <v>24</v>
      </c>
      <c r="C30" s="127"/>
      <c r="D30" s="1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"/>
      <c r="P30" s="65"/>
      <c r="Q30" s="3"/>
    </row>
    <row r="31" spans="1:17" ht="17.25" thickBot="1" thickTop="1">
      <c r="A31" s="7"/>
      <c r="B31" s="3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2"/>
      <c r="P31" s="65"/>
      <c r="Q31" s="3"/>
    </row>
    <row r="32" spans="1:17" ht="16.5" thickBot="1">
      <c r="A32" s="7"/>
      <c r="B32" s="12"/>
      <c r="C32" s="13"/>
      <c r="D32" s="13"/>
      <c r="E32" s="13"/>
      <c r="F32" s="42" t="s">
        <v>26</v>
      </c>
      <c r="G32" s="43"/>
      <c r="H32" s="42" t="s">
        <v>27</v>
      </c>
      <c r="I32" s="43"/>
      <c r="J32" s="42" t="s">
        <v>28</v>
      </c>
      <c r="K32" s="13"/>
      <c r="L32" s="42" t="s">
        <v>31</v>
      </c>
      <c r="M32" s="13"/>
      <c r="N32" s="13"/>
      <c r="O32" s="2"/>
      <c r="P32" s="65"/>
      <c r="Q32" s="3"/>
    </row>
    <row r="33" spans="1:17" ht="16.5" thickBot="1">
      <c r="A33" s="7"/>
      <c r="B33" s="120" t="s">
        <v>25</v>
      </c>
      <c r="C33" s="125"/>
      <c r="D33" s="18"/>
      <c r="E33" s="44" t="s">
        <v>29</v>
      </c>
      <c r="F33" s="18">
        <v>11242</v>
      </c>
      <c r="G33" s="24"/>
      <c r="H33" s="18">
        <v>22485</v>
      </c>
      <c r="I33" s="24"/>
      <c r="J33" s="18"/>
      <c r="K33" s="24"/>
      <c r="L33" s="18"/>
      <c r="M33" s="13"/>
      <c r="N33" s="13"/>
      <c r="O33" s="2"/>
      <c r="P33" s="65"/>
      <c r="Q33" s="3"/>
    </row>
    <row r="34" spans="1:17" ht="15">
      <c r="A34" s="7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2"/>
      <c r="P34" s="87" t="s">
        <v>78</v>
      </c>
      <c r="Q34" s="3"/>
    </row>
    <row r="35" spans="1:17" ht="15.75" thickBot="1">
      <c r="A35" s="7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"/>
      <c r="P35" s="87" t="s">
        <v>79</v>
      </c>
      <c r="Q35" s="3"/>
    </row>
    <row r="36" spans="1:17" ht="17.25" thickBot="1" thickTop="1">
      <c r="A36" s="7"/>
      <c r="B36" s="126" t="s">
        <v>41</v>
      </c>
      <c r="C36" s="127"/>
      <c r="D36" s="128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"/>
      <c r="P36" s="87" t="s">
        <v>80</v>
      </c>
      <c r="Q36" s="3"/>
    </row>
    <row r="37" spans="1:17" ht="15.75" thickTop="1">
      <c r="A37" s="7"/>
      <c r="B37" s="4"/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7"/>
      <c r="N37" s="13"/>
      <c r="O37" s="2"/>
      <c r="P37" s="87" t="s">
        <v>81</v>
      </c>
      <c r="Q37" s="3"/>
    </row>
    <row r="38" spans="1:17" ht="15">
      <c r="A38" s="7"/>
      <c r="B38" s="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13"/>
      <c r="O38" s="2"/>
      <c r="P38" s="87" t="s">
        <v>82</v>
      </c>
      <c r="Q38" s="3"/>
    </row>
    <row r="39" spans="1:17" ht="15.75" thickBot="1">
      <c r="A39" s="7"/>
      <c r="B39" s="6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52"/>
      <c r="O39" s="60"/>
      <c r="P39" s="88" t="s">
        <v>83</v>
      </c>
      <c r="Q39" s="3"/>
    </row>
    <row r="40" spans="1:16" ht="13.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2" spans="3:12" ht="15.75">
      <c r="C42" s="74" t="s">
        <v>60</v>
      </c>
      <c r="D42" s="75"/>
      <c r="F42" s="51"/>
      <c r="G42" s="78" t="s">
        <v>72</v>
      </c>
      <c r="H42" s="51"/>
      <c r="I42" s="51"/>
      <c r="J42" s="51"/>
      <c r="K42" s="51"/>
      <c r="L42" s="51"/>
    </row>
    <row r="43" spans="3:12" ht="15">
      <c r="C43" s="75"/>
      <c r="D43" s="75"/>
      <c r="F43" s="51"/>
      <c r="G43" s="51"/>
      <c r="H43" s="51"/>
      <c r="I43" s="51"/>
      <c r="J43" s="51"/>
      <c r="K43" s="51"/>
      <c r="L43" s="51"/>
    </row>
    <row r="44" spans="3:15" ht="15">
      <c r="C44" s="86" t="s">
        <v>71</v>
      </c>
      <c r="D44" s="77">
        <v>0</v>
      </c>
      <c r="E44" s="94"/>
      <c r="F44" s="145" t="s">
        <v>73</v>
      </c>
      <c r="G44" s="145"/>
      <c r="H44" s="145"/>
      <c r="I44" s="51"/>
      <c r="J44" s="79">
        <v>41640</v>
      </c>
      <c r="K44" s="51"/>
      <c r="L44" s="91"/>
      <c r="O44" s="94"/>
    </row>
    <row r="45" spans="3:15" ht="15">
      <c r="C45" s="86" t="s">
        <v>70</v>
      </c>
      <c r="D45" s="76">
        <v>0</v>
      </c>
      <c r="E45" s="94"/>
      <c r="F45" s="145" t="s">
        <v>74</v>
      </c>
      <c r="G45" s="145"/>
      <c r="H45" s="145"/>
      <c r="I45" s="51"/>
      <c r="J45" s="79">
        <v>42954</v>
      </c>
      <c r="K45" s="51"/>
      <c r="L45" s="91"/>
      <c r="O45" s="94"/>
    </row>
    <row r="46" spans="3:12" ht="15">
      <c r="C46" s="75"/>
      <c r="D46" s="75"/>
      <c r="E46" s="105"/>
      <c r="F46" s="145" t="s">
        <v>75</v>
      </c>
      <c r="G46" s="145"/>
      <c r="H46" s="145"/>
      <c r="I46" s="51"/>
      <c r="J46" s="83">
        <f>(J45-J44)</f>
        <v>1314</v>
      </c>
      <c r="K46" s="51"/>
      <c r="L46" s="90"/>
    </row>
    <row r="47" spans="3:15" ht="15">
      <c r="C47" s="86" t="s">
        <v>61</v>
      </c>
      <c r="D47" s="84">
        <f>D44*1.5</f>
        <v>0</v>
      </c>
      <c r="F47" s="51"/>
      <c r="G47" s="51"/>
      <c r="H47" s="51"/>
      <c r="I47" s="51"/>
      <c r="J47" s="51"/>
      <c r="K47" s="51"/>
      <c r="L47" s="51"/>
      <c r="O47" s="95"/>
    </row>
    <row r="48" spans="3:15" ht="15">
      <c r="C48" s="86" t="s">
        <v>62</v>
      </c>
      <c r="D48" s="76">
        <v>0</v>
      </c>
      <c r="E48" s="94"/>
      <c r="F48" s="144" t="s">
        <v>77</v>
      </c>
      <c r="G48" s="144"/>
      <c r="H48" s="144"/>
      <c r="I48" s="51"/>
      <c r="J48" s="80">
        <v>0</v>
      </c>
      <c r="K48" s="51"/>
      <c r="L48" s="51"/>
      <c r="O48" s="96"/>
    </row>
    <row r="49" spans="3:15" ht="15">
      <c r="C49" s="75"/>
      <c r="D49" s="75"/>
      <c r="E49" s="94"/>
      <c r="F49" s="51"/>
      <c r="G49" s="51"/>
      <c r="H49" s="51"/>
      <c r="I49" s="51"/>
      <c r="J49" s="81"/>
      <c r="K49" s="51"/>
      <c r="L49" s="51"/>
      <c r="O49" s="97"/>
    </row>
    <row r="50" spans="3:15" ht="15">
      <c r="C50" s="86" t="s">
        <v>63</v>
      </c>
      <c r="D50" s="84">
        <f>ROUND(D44*D45,0)+ROUND(D47*D48,0)</f>
        <v>0</v>
      </c>
      <c r="E50" s="105"/>
      <c r="F50" s="144" t="s">
        <v>76</v>
      </c>
      <c r="G50" s="144"/>
      <c r="H50" s="144"/>
      <c r="I50" s="51"/>
      <c r="J50" s="82">
        <f>(J48/J46)*365</f>
        <v>0</v>
      </c>
      <c r="K50" s="51"/>
      <c r="L50" s="51"/>
      <c r="O50" s="95"/>
    </row>
    <row r="51" spans="3:12" ht="15">
      <c r="C51" s="75"/>
      <c r="D51" s="75"/>
      <c r="F51" s="51"/>
      <c r="G51" s="51"/>
      <c r="H51" s="51"/>
      <c r="I51" s="51"/>
      <c r="J51" s="51"/>
      <c r="K51" s="51"/>
      <c r="L51" s="51"/>
    </row>
    <row r="52" spans="3:12" ht="15.75">
      <c r="C52" s="74" t="s">
        <v>64</v>
      </c>
      <c r="D52" s="75"/>
      <c r="F52" s="91"/>
      <c r="G52" s="51"/>
      <c r="H52" s="90"/>
      <c r="I52" s="92"/>
      <c r="J52" s="93"/>
      <c r="K52" s="98"/>
      <c r="L52" s="75"/>
    </row>
    <row r="53" spans="3:10" ht="15">
      <c r="C53" s="86" t="s">
        <v>65</v>
      </c>
      <c r="D53" s="76">
        <v>0</v>
      </c>
      <c r="F53" s="91"/>
      <c r="G53" s="51"/>
      <c r="H53" s="90"/>
      <c r="I53" s="92"/>
      <c r="J53" s="93"/>
    </row>
    <row r="54" spans="3:12" ht="15">
      <c r="C54" s="86" t="s">
        <v>66</v>
      </c>
      <c r="D54" s="76">
        <v>0</v>
      </c>
      <c r="F54" s="51"/>
      <c r="G54" s="51"/>
      <c r="H54" s="51"/>
      <c r="I54" s="51"/>
      <c r="J54" s="106"/>
      <c r="K54" s="100"/>
      <c r="L54" s="101"/>
    </row>
    <row r="55" spans="3:12" ht="15">
      <c r="C55" s="75"/>
      <c r="D55" s="75"/>
      <c r="F55" s="51"/>
      <c r="G55" s="51"/>
      <c r="H55" s="51"/>
      <c r="I55" s="51"/>
      <c r="J55" s="93"/>
      <c r="K55" s="98"/>
      <c r="L55" s="75"/>
    </row>
    <row r="56" spans="3:12" ht="15">
      <c r="C56" s="86" t="s">
        <v>67</v>
      </c>
      <c r="D56" s="82">
        <f>(D50/7)*D53</f>
        <v>0</v>
      </c>
      <c r="F56" s="51"/>
      <c r="G56" s="51"/>
      <c r="H56" s="51"/>
      <c r="I56" s="51"/>
      <c r="J56" s="93"/>
      <c r="K56" s="98"/>
      <c r="L56" s="75"/>
    </row>
    <row r="57" spans="3:12" ht="15">
      <c r="C57" s="75"/>
      <c r="D57" s="85"/>
      <c r="F57" s="51"/>
      <c r="G57" s="51"/>
      <c r="H57" s="51"/>
      <c r="I57" s="51"/>
      <c r="J57" s="93"/>
      <c r="K57" s="98"/>
      <c r="L57" s="75"/>
    </row>
    <row r="58" spans="3:12" ht="15">
      <c r="C58" s="86" t="s">
        <v>69</v>
      </c>
      <c r="D58" s="89" t="e">
        <f>(365/(D53+D54))</f>
        <v>#DIV/0!</v>
      </c>
      <c r="F58" s="51"/>
      <c r="G58" s="51"/>
      <c r="H58" s="51"/>
      <c r="I58" s="51"/>
      <c r="J58" s="99"/>
      <c r="K58" s="100"/>
      <c r="L58" s="101"/>
    </row>
    <row r="59" spans="3:12" ht="15.75">
      <c r="C59" s="75"/>
      <c r="D59" s="85"/>
      <c r="F59" s="51"/>
      <c r="G59" s="51"/>
      <c r="H59" s="51"/>
      <c r="I59" s="51"/>
      <c r="J59" s="102"/>
      <c r="K59" s="103"/>
      <c r="L59" s="74"/>
    </row>
    <row r="60" spans="3:12" ht="15">
      <c r="C60" s="86" t="s">
        <v>68</v>
      </c>
      <c r="D60" s="82" t="e">
        <f>D56*D58</f>
        <v>#DIV/0!</v>
      </c>
      <c r="F60" s="51"/>
      <c r="G60" s="51"/>
      <c r="H60" s="51"/>
      <c r="I60" s="51"/>
      <c r="J60" s="75"/>
      <c r="K60" s="51"/>
      <c r="L60" s="51"/>
    </row>
    <row r="61" spans="3:12" ht="15">
      <c r="C61" s="75"/>
      <c r="D61" s="75"/>
      <c r="J61" s="104"/>
      <c r="K61" s="51"/>
      <c r="L61" s="51"/>
    </row>
    <row r="62" spans="10:12" ht="15.75">
      <c r="J62" s="102"/>
      <c r="K62" s="103"/>
      <c r="L62" s="74"/>
    </row>
  </sheetData>
  <sheetProtection/>
  <mergeCells count="43">
    <mergeCell ref="F50:H50"/>
    <mergeCell ref="F44:H44"/>
    <mergeCell ref="F45:H45"/>
    <mergeCell ref="F46:H46"/>
    <mergeCell ref="F48:H48"/>
    <mergeCell ref="B10:C10"/>
    <mergeCell ref="G25:K25"/>
    <mergeCell ref="H16:I16"/>
    <mergeCell ref="B19:C19"/>
    <mergeCell ref="G23:K23"/>
    <mergeCell ref="B36:D36"/>
    <mergeCell ref="C17:F17"/>
    <mergeCell ref="B12:C12"/>
    <mergeCell ref="B13:C13"/>
    <mergeCell ref="B14:C14"/>
    <mergeCell ref="B16:C16"/>
    <mergeCell ref="B2:C2"/>
    <mergeCell ref="H6:I6"/>
    <mergeCell ref="H7:I7"/>
    <mergeCell ref="H8:I8"/>
    <mergeCell ref="H9:I9"/>
    <mergeCell ref="G24:K24"/>
    <mergeCell ref="B15:C15"/>
    <mergeCell ref="G21:K21"/>
    <mergeCell ref="B4:D4"/>
    <mergeCell ref="B11:C11"/>
    <mergeCell ref="L4:M4"/>
    <mergeCell ref="H4:J4"/>
    <mergeCell ref="B33:C33"/>
    <mergeCell ref="B30:D30"/>
    <mergeCell ref="B9:C9"/>
    <mergeCell ref="E4:F4"/>
    <mergeCell ref="G26:K26"/>
    <mergeCell ref="H2:I2"/>
    <mergeCell ref="D2:F2"/>
    <mergeCell ref="G22:K22"/>
    <mergeCell ref="B3:C3"/>
    <mergeCell ref="O4:P4"/>
    <mergeCell ref="L19:M19"/>
    <mergeCell ref="O19:P19"/>
    <mergeCell ref="B6:C6"/>
    <mergeCell ref="B7:C7"/>
    <mergeCell ref="B8:C8"/>
  </mergeCells>
  <hyperlinks>
    <hyperlink ref="B13:C13" r:id="rId1" display="Life expectancy"/>
    <hyperlink ref="E6" r:id="rId2" display="Table name"/>
    <hyperlink ref="L6" r:id="rId3" display="Weekly rate"/>
    <hyperlink ref="P34" r:id="rId4" display="MP"/>
    <hyperlink ref="P35" r:id="rId5" display="MD"/>
    <hyperlink ref="P36" r:id="rId6" display="NMP"/>
    <hyperlink ref="P37" r:id="rId7" display="NMD"/>
    <hyperlink ref="P38" r:id="rId8" display="WD"/>
    <hyperlink ref="P39" r:id="rId9" display="WT"/>
    <hyperlink ref="H6:I6" r:id="rId10" display="Table"/>
  </hyperlinks>
  <printOptions/>
  <pageMargins left="0.75" right="0.75" top="1" bottom="1" header="0.5" footer="0.5"/>
  <pageSetup horizontalDpi="600" verticalDpi="600" orientation="landscape" scale="74" r:id="rId11"/>
  <headerFooter alignWithMargins="0">
    <oddHeader>&amp;C&amp;"Arial,Bold"&amp;12Economic Wage Loss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Malcolm Dienes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Becker</dc:creator>
  <cp:keywords/>
  <dc:description/>
  <cp:lastModifiedBy>Jason Schellhaas</cp:lastModifiedBy>
  <cp:lastPrinted>2006-12-06T17:21:31Z</cp:lastPrinted>
  <dcterms:created xsi:type="dcterms:W3CDTF">2006-06-09T18:47:38Z</dcterms:created>
  <dcterms:modified xsi:type="dcterms:W3CDTF">2020-11-09T12:32:25Z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